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0" yWindow="2325" windowWidth="25875" windowHeight="9795"/>
  </bookViews>
  <sheets>
    <sheet name="ул Никитина д. 93 а" sheetId="1" r:id="rId1"/>
  </sheets>
  <externalReferences>
    <externalReference r:id="rId2"/>
  </externalReferences>
  <definedNames>
    <definedName name="АДРЕС" localSheetId="0">'ул Никитина д. 93 а'!$B$3</definedName>
    <definedName name="АДРЕС">#REF!</definedName>
    <definedName name="АДРЕС2">#REF!</definedName>
    <definedName name="ВХДОЛГ" localSheetId="0">'ул Никитина д. 93 а'!$G$9</definedName>
    <definedName name="ВХДОЛГ">#REF!</definedName>
    <definedName name="ВХСАЛЬДО" localSheetId="0">'ул Никитина д. 93 а'!$D$9</definedName>
    <definedName name="ВХСАЛЬДО">#REF!</definedName>
    <definedName name="ВХСАЛЬДО3МЕС">#REF!</definedName>
    <definedName name="ДОГОВОР" localSheetId="0">'ул Никитина д. 93 а'!$B$4</definedName>
    <definedName name="ДОГОВОР">#REF!</definedName>
    <definedName name="ДОЛГ" localSheetId="0">'ул Никитина д. 93 а'!$A$9</definedName>
    <definedName name="ДОЛГ">#REF!</definedName>
    <definedName name="ЗАТРАЧЕНОК" localSheetId="0">'ул Никитина д. 93 а'!$D$41</definedName>
    <definedName name="ЗАТРАЧЕНОК">#REF!</definedName>
    <definedName name="ЗАТРАЧЕНОТ" localSheetId="0">'ул Никитина д. 93 а'!$D$40</definedName>
    <definedName name="ЗАТРАЧЕНОТ">#REF!</definedName>
    <definedName name="ЗАТРЕМ" localSheetId="0">'ул Никитина д. 93 а'!$D$56</definedName>
    <definedName name="ЗАТРЕМ">#REF!</definedName>
    <definedName name="ИСХДОЛГ" localSheetId="0">'ул Никитина д. 93 а'!$G$46</definedName>
    <definedName name="ИСХДОЛГ">#REF!</definedName>
    <definedName name="ИСХСАЛЬДО" localSheetId="0">'ул Никитина д. 93 а'!$D$46</definedName>
    <definedName name="ИСХСАЛЬДО">#REF!</definedName>
    <definedName name="ИСХСАЛЬДО3МЕС">#REF!</definedName>
    <definedName name="КАП" localSheetId="0">'ул Никитина д. 93 а'!$C$41</definedName>
    <definedName name="КАП">#REF!</definedName>
    <definedName name="КАПРЕМ">#REF!</definedName>
    <definedName name="КПЕРЕЧИСК" localSheetId="0">'ул Никитина д. 93 а'!$G$41</definedName>
    <definedName name="КПЕРЕЧИСК">#REF!</definedName>
    <definedName name="КПЕРЕЧИСТ" localSheetId="0">'ул Никитина д. 93 а'!$G$40</definedName>
    <definedName name="КПЕРЕЧИСТ">#REF!</definedName>
    <definedName name="НАЧЗАГОД">#REF!</definedName>
    <definedName name="НАЧЗАГОДНЕЖ">#REF!</definedName>
    <definedName name="НАЧРЕМ" localSheetId="0">'ул Никитина д. 93 а'!$D$54</definedName>
    <definedName name="НАЧРЕМ">#REF!</definedName>
    <definedName name="НЕЖНАЧРЕМ" localSheetId="0">'ул Никитина д. 93 а'!$D$55</definedName>
    <definedName name="НЕЖНАЧРЕМ">#REF!</definedName>
    <definedName name="ОПАЛЧЕНОТ" localSheetId="0">'ул Никитина д. 93 а'!$E$40</definedName>
    <definedName name="ОПАЛЧЕНОТ">#REF!</definedName>
    <definedName name="ОПЛАЧЕНОК" localSheetId="0">'ул Никитина д. 93 а'!$E$41</definedName>
    <definedName name="ОПЛАЧЕНОК">#REF!</definedName>
    <definedName name="ОСВОЕНО">#REF!</definedName>
    <definedName name="ОСТ" localSheetId="0">'ул Никитина д. 93 а'!$A$46</definedName>
    <definedName name="ОСТ">#REF!</definedName>
    <definedName name="ПЛОЩАДЬ" localSheetId="0">'ул Никитина д. 93 а'!$B$5</definedName>
    <definedName name="ПЛОЩАДЬ">#REF!</definedName>
    <definedName name="ПЛОЩАДЬДОМА">#REF!</definedName>
    <definedName name="РАЗМЕРПЛАТЫ" localSheetId="0">'ул Никитина д. 93 а'!$C$11</definedName>
    <definedName name="РАЗМЕРПЛАТЫ">#REF!</definedName>
    <definedName name="СНРЕМ" localSheetId="0">'ул Никитина д. 93 а'!#REF!</definedName>
    <definedName name="СНРЕМ">#REF!</definedName>
    <definedName name="ТАРОТОП" localSheetId="0">'ул Никитина д. 93 а'!$C$16</definedName>
    <definedName name="ТАРОТОП">#REF!</definedName>
    <definedName name="ТАРХВС" localSheetId="0">'ул Никитина д. 93 а'!$C$17</definedName>
    <definedName name="ТАРХВС">#REF!</definedName>
    <definedName name="ТБО" localSheetId="0">'ул Никитина д. 93 а'!$C$13</definedName>
    <definedName name="ТБО">#REF!</definedName>
    <definedName name="ТБОНАЧ" localSheetId="0">'ул Никитина д. 93 а'!$D$13</definedName>
    <definedName name="ТБОНАЧ">#REF!</definedName>
    <definedName name="ТБОНЕД" localSheetId="0">'ул Никитина д. 93 а'!$F$13</definedName>
    <definedName name="ТБОНЕД">#REF!</definedName>
    <definedName name="ТБООПЛ" localSheetId="0">'ул Никитина д. 93 а'!$E$13</definedName>
    <definedName name="ТБООПЛ">#REF!</definedName>
    <definedName name="ТБОПОСТ" localSheetId="0">'ул Никитина д. 93 а'!$G$13</definedName>
    <definedName name="ТБОПОСТ">#REF!</definedName>
    <definedName name="ТЕК" localSheetId="0">'ул Никитина д. 93 а'!$C$40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G38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26" i="1" s="1"/>
  <c r="F17" i="1"/>
  <c r="G16" i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<sst xmlns="http://schemas.openxmlformats.org/spreadsheetml/2006/main" count="66" uniqueCount="63">
  <si>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</si>
  <si>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</si>
  <si>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Никитина д. 93 а</t>
  </si>
  <si>
    <t>Договор управления №:</t>
  </si>
  <si>
    <t xml:space="preserve">№ 87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</si>
  <si>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</si>
  <si>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</si>
  <si>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</si>
  <si>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</si>
  <si>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</si>
  <si>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</si>
  <si>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</si>
  <si>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</si>
  <si>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</si>
  <si>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</si>
  <si>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</si>
  <si>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</si>
  <si>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</si>
  <si>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</si>
  <si>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</si>
  <si>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</si>
  <si>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</si>
  <si>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</si>
  <si>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</si>
  <si>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</si>
  <si>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</si>
  <si>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Обслуживание ОПУ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</si>
  <si>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</si>
  <si>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</si>
  <si>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</si>
  <si>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</si>
  <si>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</si>
  <si>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</si>
  <si>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</si>
  <si>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</si>
  <si>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</si>
  <si>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</si>
  <si>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</si>
  <si>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Прочистка вентканалов, газоходов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</si>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</sst>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3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S712"/>
  <sheetViews>
    <sheetView tabSelected="1" topLeftCell="A39" workbookViewId="0">
      <selection activeCell="A58" sqref="A58:IV58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1806.6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555017.56999999983</v>
      </c>
      <c r="E9" s="10" t="s">
        <v>8</v>
      </c>
      <c r="F9" s="11"/>
      <c r="G9" s="9">
        <v>311617.49999999977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180362.81000000003</v>
      </c>
      <c r="E13" s="24">
        <v>175096.64999999994</v>
      </c>
      <c r="F13" s="25">
        <f>ТБОНАЧ-ТБООПЛ</f>
        <v>5266.1600000000908</v>
      </c>
      <c r="G13" s="26">
        <f>ТБООПЛ</f>
        <v>175096.64999999994</v>
      </c>
    </row>
    <row r="14" spans="1:7" ht="13.5" thickBot="1" x14ac:dyDescent="0.25">
      <c r="A14" s="27"/>
      <c r="B14" s="28" t="s">
        <v>17</v>
      </c>
      <c r="C14" s="29"/>
      <c r="D14" s="30">
        <f>D13</f>
        <v>180362.81000000003</v>
      </c>
      <c r="E14" s="30">
        <f>E13</f>
        <v>175096.64999999994</v>
      </c>
      <c r="F14" s="30">
        <f>F13</f>
        <v>5266.1600000000908</v>
      </c>
      <c r="G14" s="30">
        <f>SUM(ТБОПОСТ)</f>
        <v>175096.64999999994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544891.95000000019</v>
      </c>
      <c r="E16" s="24">
        <v>560928.16000000015</v>
      </c>
      <c r="F16" s="25">
        <f t="shared" ref="F16:F25" si="0">D16-E16</f>
        <v>-16036.209999999963</v>
      </c>
      <c r="G16" s="26">
        <f t="shared" ref="G16:G25" si="1">E16</f>
        <v>560928.16000000015</v>
      </c>
    </row>
    <row r="17" spans="1:7" x14ac:dyDescent="0.2">
      <c r="A17" s="34"/>
      <c r="B17" s="35" t="s">
        <v>20</v>
      </c>
      <c r="C17" s="23">
        <v>25.95</v>
      </c>
      <c r="D17" s="24">
        <v>152223.76</v>
      </c>
      <c r="E17" s="24">
        <v>150235.52000000002</v>
      </c>
      <c r="F17" s="25">
        <f t="shared" si="0"/>
        <v>1988.2399999999907</v>
      </c>
      <c r="G17" s="26">
        <f t="shared" si="1"/>
        <v>150235.52000000002</v>
      </c>
    </row>
    <row r="18" spans="1:7" x14ac:dyDescent="0.2">
      <c r="A18" s="34"/>
      <c r="B18" s="35" t="s">
        <v>21</v>
      </c>
      <c r="C18" s="23">
        <v>17.79</v>
      </c>
      <c r="D18" s="24">
        <v>104521.45000000004</v>
      </c>
      <c r="E18" s="24">
        <v>103007.07999999999</v>
      </c>
      <c r="F18" s="25">
        <f t="shared" si="0"/>
        <v>1514.3700000000536</v>
      </c>
      <c r="G18" s="26">
        <f t="shared" si="1"/>
        <v>103007.07999999999</v>
      </c>
    </row>
    <row r="19" spans="1:7" x14ac:dyDescent="0.2">
      <c r="A19" s="34"/>
      <c r="B19" s="35" t="s">
        <v>22</v>
      </c>
      <c r="C19" s="23">
        <v>4.2300000000000004</v>
      </c>
      <c r="D19" s="24">
        <v>79230.84</v>
      </c>
      <c r="E19" s="24">
        <v>155142.46999999991</v>
      </c>
      <c r="F19" s="25">
        <f t="shared" si="0"/>
        <v>-75911.629999999917</v>
      </c>
      <c r="G19" s="26">
        <f t="shared" si="1"/>
        <v>155142.46999999991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880868.00000000023</v>
      </c>
      <c r="E26" s="30">
        <f>SUM(E16:E25)</f>
        <v>969313.23</v>
      </c>
      <c r="F26" s="30">
        <f>SUM(F16:F25)</f>
        <v>-88445.229999999836</v>
      </c>
      <c r="G26" s="30">
        <f>SUM(G16:G25)</f>
        <v>969313.23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73384.01999999999</v>
      </c>
      <c r="E28" s="24">
        <v>68394.61</v>
      </c>
      <c r="F28" s="25">
        <f>D28-E28</f>
        <v>4989.4099999999889</v>
      </c>
      <c r="G28" s="26">
        <f t="shared" ref="G28:G37" si="2">E28</f>
        <v>68394.61</v>
      </c>
    </row>
    <row r="29" spans="1:7" x14ac:dyDescent="0.2">
      <c r="A29" s="34"/>
      <c r="B29" s="35" t="s">
        <v>25</v>
      </c>
      <c r="C29" s="23">
        <v>0</v>
      </c>
      <c r="D29" s="24">
        <v>19425</v>
      </c>
      <c r="E29" s="24">
        <v>19427.730000000003</v>
      </c>
      <c r="F29" s="25">
        <f>D29-E29</f>
        <v>-2.7300000000032014</v>
      </c>
      <c r="G29" s="26">
        <f t="shared" si="2"/>
        <v>19427.730000000003</v>
      </c>
    </row>
    <row r="30" spans="1:7" x14ac:dyDescent="0.2">
      <c r="A30" s="34"/>
      <c r="B30" s="35" t="s">
        <v>26</v>
      </c>
      <c r="C30" s="23">
        <v>0.88570000000000004</v>
      </c>
      <c r="D30" s="24">
        <v>8999.9999999999982</v>
      </c>
      <c r="E30" s="24">
        <v>8609.6299999999992</v>
      </c>
      <c r="F30" s="25">
        <f t="shared" ref="F30:F37" si="3">D30-E30</f>
        <v>390.36999999999898</v>
      </c>
      <c r="G30" s="26">
        <f t="shared" si="2"/>
        <v>8609.6299999999992</v>
      </c>
    </row>
    <row r="31" spans="1:7" x14ac:dyDescent="0.2">
      <c r="A31" s="34"/>
      <c r="B31" s="35" t="s">
        <v>27</v>
      </c>
      <c r="C31" s="23">
        <v>6.64</v>
      </c>
      <c r="D31" s="24">
        <v>20995.68</v>
      </c>
      <c r="E31" s="24">
        <v>14109.900000000005</v>
      </c>
      <c r="F31" s="25">
        <f t="shared" si="3"/>
        <v>6885.7799999999952</v>
      </c>
      <c r="G31" s="26">
        <f t="shared" si="2"/>
        <v>14109.900000000005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28</v>
      </c>
      <c r="C38" s="29"/>
      <c r="D38" s="30">
        <f>SUM(D28:D37)</f>
        <v>122804.69999999998</v>
      </c>
      <c r="E38" s="30">
        <f>SUM(E28:E37)</f>
        <v>110541.87000000001</v>
      </c>
      <c r="F38" s="30">
        <f>SUM(F28:F37)</f>
        <v>12262.82999999998</v>
      </c>
      <c r="G38" s="30">
        <f>SUM(G28:G37)</f>
        <v>110541.87000000001</v>
      </c>
    </row>
    <row r="39" spans="1:7" ht="12.75" customHeight="1" x14ac:dyDescent="0.2">
      <c r="A39" s="16" t="s">
        <v>29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30</v>
      </c>
      <c r="C40" s="23">
        <v>1.6500000000000004</v>
      </c>
      <c r="D40" s="24">
        <v>35771.160000000003</v>
      </c>
      <c r="E40" s="24">
        <v>35162.990000000013</v>
      </c>
      <c r="F40" s="25">
        <f>ЗАТРАЧЕНОТ-ОПАЛЧЕНОТ</f>
        <v>608.16999999999098</v>
      </c>
      <c r="G40" s="45">
        <v>832.18000000000006</v>
      </c>
    </row>
    <row r="41" spans="1:7" x14ac:dyDescent="0.2">
      <c r="A41" s="21"/>
      <c r="B41" s="35" t="s">
        <v>31</v>
      </c>
      <c r="C41" s="23">
        <v>0</v>
      </c>
      <c r="D41" s="24">
        <v>0</v>
      </c>
      <c r="E41" s="24">
        <v>0</v>
      </c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28</v>
      </c>
      <c r="C42" s="40"/>
      <c r="D42" s="30">
        <f>SUM(D40:D41)</f>
        <v>35771.160000000003</v>
      </c>
      <c r="E42" s="30">
        <f>E41+E40</f>
        <v>35162.990000000013</v>
      </c>
      <c r="F42" s="30">
        <f>F41+F40</f>
        <v>608.16999999999098</v>
      </c>
      <c r="G42" s="30">
        <f>КПЕРЕЧИСТ+КПЕРЕЧИСК</f>
        <v>832.18000000000006</v>
      </c>
    </row>
    <row r="43" spans="1:7" x14ac:dyDescent="0.2">
      <c r="A43" s="31" t="s">
        <v>32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1219806.6700000002</v>
      </c>
      <c r="E44" s="30">
        <f>E42+E38+E26+E14</f>
        <v>1290114.74</v>
      </c>
      <c r="F44" s="30">
        <f>F42+F38+F26+F14</f>
        <v>-70308.069999999774</v>
      </c>
      <c r="G44" s="30">
        <f>G42+G38+G26+G14</f>
        <v>1255783.93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33</v>
      </c>
      <c r="B46" s="7"/>
      <c r="C46" s="8"/>
      <c r="D46" s="51">
        <v>484709.49999999994</v>
      </c>
      <c r="E46" s="10" t="s">
        <v>8</v>
      </c>
      <c r="F46" s="11"/>
      <c r="G46" s="9">
        <v>307855.06000000011</v>
      </c>
    </row>
    <row r="50" spans="1:7" ht="15" x14ac:dyDescent="0.25">
      <c r="A50" s="5" t="s">
        <v>34</v>
      </c>
      <c r="B50" s="5"/>
      <c r="C50" s="5"/>
      <c r="D50" s="6"/>
      <c r="E50" s="52"/>
      <c r="F50" s="52"/>
    </row>
    <row r="52" spans="1:7" x14ac:dyDescent="0.2">
      <c r="A52" s="3" t="s">
        <v>35</v>
      </c>
      <c r="C52" s="53"/>
      <c r="D52" s="53"/>
      <c r="E52" s="53"/>
    </row>
    <row r="54" spans="1:7" x14ac:dyDescent="0.2">
      <c r="A54" s="54" t="s">
        <v>36</v>
      </c>
      <c r="B54" s="55"/>
      <c r="D54" s="56">
        <v>35162.990000000013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37</v>
      </c>
      <c r="B56" s="58"/>
      <c r="D56" s="59">
        <v>832.18000000000006</v>
      </c>
      <c r="E56" s="59"/>
    </row>
    <row r="57" spans="1:7" x14ac:dyDescent="0.2">
      <c r="A57" s="60" t="s">
        <v>38</v>
      </c>
      <c r="B57" s="61"/>
      <c r="C57" s="61"/>
      <c r="D57" s="61"/>
      <c r="E57" s="61"/>
      <c r="F57" s="61">
        <v>832.18000000000006</v>
      </c>
      <c r="G57" s="62"/>
    </row>
    <row r="58" spans="1:7" s="63" customFormat="1" x14ac:dyDescent="0.2"/>
    <row r="59" spans="1:7" s="63" customFormat="1" x14ac:dyDescent="0.2">
      <c r="A59" s="64" t="s">
        <v>39</v>
      </c>
    </row>
    <row r="60" spans="1:7" s="63" customFormat="1" x14ac:dyDescent="0.2"/>
    <row r="61" spans="1:7" s="63" customFormat="1" x14ac:dyDescent="0.2">
      <c r="A61" s="65" t="s">
        <v>40</v>
      </c>
      <c r="B61" s="65"/>
      <c r="D61" s="66">
        <v>15249.679999999993</v>
      </c>
      <c r="E61" s="67"/>
    </row>
    <row r="62" spans="1:7" s="63" customFormat="1" x14ac:dyDescent="0.2">
      <c r="A62" s="65" t="s">
        <v>41</v>
      </c>
      <c r="B62" s="65"/>
      <c r="D62" s="68">
        <v>0</v>
      </c>
      <c r="E62" s="69"/>
    </row>
    <row r="63" spans="1:7" s="63" customFormat="1" x14ac:dyDescent="0.2">
      <c r="A63" s="65" t="s">
        <v>42</v>
      </c>
      <c r="B63" s="65"/>
      <c r="D63" s="68">
        <v>4800</v>
      </c>
      <c r="E63" s="69"/>
    </row>
    <row r="64" spans="1:7" s="63" customFormat="1" x14ac:dyDescent="0.2">
      <c r="A64" s="65" t="s">
        <v>43</v>
      </c>
      <c r="B64" s="65"/>
      <c r="D64" s="68">
        <v>327106.67000000004</v>
      </c>
      <c r="E64" s="69"/>
    </row>
    <row r="65" spans="1:97" s="63" customFormat="1" x14ac:dyDescent="0.2">
      <c r="A65" s="65" t="s">
        <v>44</v>
      </c>
      <c r="B65" s="65"/>
      <c r="D65" s="70">
        <v>0</v>
      </c>
      <c r="E65" s="71"/>
    </row>
    <row r="66" spans="1:97" s="63" customFormat="1" x14ac:dyDescent="0.2">
      <c r="A66" s="72" t="s">
        <v>45</v>
      </c>
      <c r="B66" s="72"/>
      <c r="C66" s="72"/>
      <c r="D66" s="72"/>
      <c r="E66" s="72"/>
      <c r="F66" s="72" t="s">
        <v>46</v>
      </c>
      <c r="G66" s="72"/>
    </row>
    <row r="67" spans="1:97" s="63" customFormat="1" x14ac:dyDescent="0.2">
      <c r="A67" s="73" t="s">
        <v>47</v>
      </c>
      <c r="B67" s="73"/>
      <c r="D67" s="74">
        <v>20049.679999999993</v>
      </c>
      <c r="E67" s="75"/>
    </row>
    <row r="68" spans="1:97" s="63" customFormat="1" x14ac:dyDescent="0.2"/>
    <row r="69" spans="1:97" s="63" customFormat="1" x14ac:dyDescent="0.2"/>
    <row r="70" spans="1:97" s="63" customFormat="1" x14ac:dyDescent="0.2"/>
    <row r="71" spans="1:97" s="63" customFormat="1" x14ac:dyDescent="0.2"/>
    <row r="72" spans="1:97" s="63" customFormat="1" x14ac:dyDescent="0.2">
      <c r="A72" s="76" t="s">
        <v>48</v>
      </c>
      <c r="B72" s="76"/>
      <c r="C72" s="76"/>
      <c r="D72" s="76"/>
      <c r="E72" s="76"/>
      <c r="F72" s="76"/>
      <c r="G72" s="7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</row>
    <row r="73" spans="1:97" s="63" customFormat="1" x14ac:dyDescent="0.2">
      <c r="A73" s="76" t="s">
        <v>49</v>
      </c>
      <c r="B73" s="76"/>
      <c r="C73" s="76"/>
      <c r="D73" s="76"/>
      <c r="E73" s="76"/>
      <c r="F73" s="76"/>
      <c r="G73" s="7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</row>
    <row r="74" spans="1:97" s="63" customFormat="1" x14ac:dyDescent="0.2">
      <c r="A74" s="76" t="s">
        <v>50</v>
      </c>
      <c r="B74" s="76"/>
      <c r="C74" s="76"/>
      <c r="D74" s="76"/>
      <c r="E74" s="76"/>
      <c r="F74" s="76"/>
      <c r="G74" s="7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3" customFormat="1" x14ac:dyDescent="0.2">
      <c r="A75" s="77"/>
      <c r="B75" s="77"/>
      <c r="C75" s="77"/>
      <c r="D75" s="77"/>
      <c r="E75" s="77"/>
      <c r="F75" s="77"/>
      <c r="G75" s="77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3" customFormat="1" x14ac:dyDescent="0.2">
      <c r="A76" s="76" t="s">
        <v>51</v>
      </c>
      <c r="B76" s="76"/>
      <c r="C76" s="76"/>
      <c r="D76" s="76"/>
      <c r="E76" s="76"/>
      <c r="F76" s="76"/>
      <c r="G76" s="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6" t="s">
        <v>52</v>
      </c>
      <c r="B77" s="76"/>
      <c r="C77" s="76"/>
      <c r="D77" s="76"/>
      <c r="E77" s="76"/>
      <c r="F77" s="76"/>
      <c r="G77" s="7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6" t="s">
        <v>53</v>
      </c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7"/>
      <c r="B79" s="77"/>
      <c r="C79" s="77"/>
      <c r="D79" s="77"/>
      <c r="E79" s="77"/>
      <c r="F79" s="77"/>
      <c r="G79" s="77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6" t="s">
        <v>54</v>
      </c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6" t="s">
        <v>55</v>
      </c>
      <c r="B81" s="76"/>
      <c r="C81" s="76"/>
      <c r="D81" s="76"/>
      <c r="E81" s="76"/>
      <c r="F81" s="76"/>
      <c r="G81" s="7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6" t="s">
        <v>56</v>
      </c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7"/>
      <c r="B83" s="77"/>
      <c r="C83" s="77"/>
      <c r="D83" s="77"/>
      <c r="E83" s="77"/>
      <c r="F83" s="77"/>
      <c r="G83" s="77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6" t="s">
        <v>57</v>
      </c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6" t="s">
        <v>58</v>
      </c>
      <c r="B85" s="76"/>
      <c r="C85" s="76"/>
      <c r="D85" s="76"/>
      <c r="E85" s="76"/>
      <c r="F85" s="76"/>
      <c r="G85" s="7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ht="15" x14ac:dyDescent="0.25">
      <c r="A88" s="78" t="s">
        <v>59</v>
      </c>
      <c r="B88" s="78"/>
      <c r="C88" s="78"/>
      <c r="D88" s="78"/>
      <c r="E88" s="78"/>
      <c r="F88" s="79" t="s">
        <v>60</v>
      </c>
      <c r="G88" s="79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ht="15" x14ac:dyDescent="0.25">
      <c r="A89" s="78"/>
      <c r="B89" s="78"/>
      <c r="C89" s="78"/>
      <c r="D89" s="78"/>
      <c r="E89" s="78"/>
      <c r="F89" s="80"/>
      <c r="G89" s="80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ht="15" x14ac:dyDescent="0.25">
      <c r="A90" s="78"/>
      <c r="B90" s="78"/>
      <c r="C90" s="78"/>
      <c r="D90" s="78"/>
      <c r="E90" s="78"/>
      <c r="F90" s="79"/>
      <c r="G90" s="79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ht="15" x14ac:dyDescent="0.25">
      <c r="A91" s="78" t="s">
        <v>61</v>
      </c>
      <c r="B91" s="78"/>
      <c r="C91" s="78"/>
      <c r="D91" s="78"/>
      <c r="E91" s="78"/>
      <c r="F91" s="79" t="s">
        <v>62</v>
      </c>
      <c r="G91" s="79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/>
    <row r="170" spans="1:97" s="63" customFormat="1" x14ac:dyDescent="0.2"/>
    <row r="171" spans="1:97" s="63" customFormat="1" x14ac:dyDescent="0.2"/>
    <row r="172" spans="1:97" s="63" customFormat="1" x14ac:dyDescent="0.2"/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</sheetData>
  <mergeCells count="48">
    <mergeCell ref="A82:G82"/>
    <mergeCell ref="A84:G84"/>
    <mergeCell ref="A85:G85"/>
    <mergeCell ref="F88:G88"/>
    <mergeCell ref="F90:G90"/>
    <mergeCell ref="F91:G91"/>
    <mergeCell ref="A74:G74"/>
    <mergeCell ref="A76:G76"/>
    <mergeCell ref="A77:G77"/>
    <mergeCell ref="A78:G78"/>
    <mergeCell ref="A80:G80"/>
    <mergeCell ref="A81:G81"/>
    <mergeCell ref="A66:E66"/>
    <mergeCell ref="F66:G66"/>
    <mergeCell ref="A67:B67"/>
    <mergeCell ref="D67:E67"/>
    <mergeCell ref="A72:G72"/>
    <mergeCell ref="A73:G73"/>
    <mergeCell ref="A63:B63"/>
    <mergeCell ref="D63:E63"/>
    <mergeCell ref="A64:B64"/>
    <mergeCell ref="D64:E64"/>
    <mergeCell ref="A65:B65"/>
    <mergeCell ref="D65:E65"/>
    <mergeCell ref="A57:E57"/>
    <mergeCell ref="F57:G57"/>
    <mergeCell ref="A61:B61"/>
    <mergeCell ref="D61:E61"/>
    <mergeCell ref="A62:B62"/>
    <mergeCell ref="D62:E62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Никитина д. 93 а</vt:lpstr>
      <vt:lpstr>'ул Никитина д. 93 а'!АДРЕС</vt:lpstr>
      <vt:lpstr>'ул Никитина д. 93 а'!ВХДОЛГ</vt:lpstr>
      <vt:lpstr>'ул Никитина д. 93 а'!ВХСАЛЬДО</vt:lpstr>
      <vt:lpstr>'ул Никитина д. 93 а'!ДОГОВОР</vt:lpstr>
      <vt:lpstr>'ул Никитина д. 93 а'!ДОЛГ</vt:lpstr>
      <vt:lpstr>'ул Никитина д. 93 а'!ЗАТРАЧЕНОК</vt:lpstr>
      <vt:lpstr>'ул Никитина д. 93 а'!ЗАТРАЧЕНОТ</vt:lpstr>
      <vt:lpstr>'ул Никитина д. 93 а'!ЗАТРЕМ</vt:lpstr>
      <vt:lpstr>'ул Никитина д. 93 а'!ИСХДОЛГ</vt:lpstr>
      <vt:lpstr>'ул Никитина д. 93 а'!ИСХСАЛЬДО</vt:lpstr>
      <vt:lpstr>'ул Никитина д. 93 а'!КАП</vt:lpstr>
      <vt:lpstr>'ул Никитина д. 93 а'!КПЕРЕЧИСК</vt:lpstr>
      <vt:lpstr>'ул Никитина д. 93 а'!КПЕРЕЧИСТ</vt:lpstr>
      <vt:lpstr>'ул Никитина д. 93 а'!НАЧРЕМ</vt:lpstr>
      <vt:lpstr>'ул Никитина д. 93 а'!НЕЖНАЧРЕМ</vt:lpstr>
      <vt:lpstr>'ул Никитина д. 93 а'!ОПАЛЧЕНОТ</vt:lpstr>
      <vt:lpstr>'ул Никитина д. 93 а'!ОПЛАЧЕНОК</vt:lpstr>
      <vt:lpstr>'ул Никитина д. 93 а'!ОСТ</vt:lpstr>
      <vt:lpstr>'ул Никитина д. 93 а'!ПЛОЩАДЬ</vt:lpstr>
      <vt:lpstr>'ул Никитина д. 93 а'!РАЗМЕРПЛАТЫ</vt:lpstr>
      <vt:lpstr>'ул Никитина д. 93 а'!ТАРОТОП</vt:lpstr>
      <vt:lpstr>'ул Никитина д. 93 а'!ТАРХВС</vt:lpstr>
      <vt:lpstr>'ул Никитина д. 93 а'!ТБО</vt:lpstr>
      <vt:lpstr>'ул Никитина д. 93 а'!ТБОНАЧ</vt:lpstr>
      <vt:lpstr>'ул Никитина д. 93 а'!ТБОНЕД</vt:lpstr>
      <vt:lpstr>'ул Никитина д. 93 а'!ТБООПЛ</vt:lpstr>
      <vt:lpstr>'ул Никитина д. 93 а'!ТБОПОСТ</vt:lpstr>
      <vt:lpstr>'ул Никитина д. 93 а'!ТЕК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2018-03-30T13:21:32Z</dcterms:created>
  <dcterms:modified xsi:type="dcterms:W3CDTF">2018-03-30T13:21:32Z</dcterms:modified>
</cp:coreProperties>
</file>